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0500" activeTab="0"/>
  </bookViews>
  <sheets>
    <sheet name="готово" sheetId="1" r:id="rId1"/>
  </sheets>
  <definedNames>
    <definedName name="_xlnm.Print_Titles" localSheetId="0">'готово'!$6:$8</definedName>
    <definedName name="_xlnm.Print_Area" localSheetId="0">'готово'!$A$1:$F$44</definedName>
  </definedNames>
  <calcPr fullCalcOnLoad="1"/>
</workbook>
</file>

<file path=xl/sharedStrings.xml><?xml version="1.0" encoding="utf-8"?>
<sst xmlns="http://schemas.openxmlformats.org/spreadsheetml/2006/main" count="91" uniqueCount="83">
  <si>
    <t>к Пояснительной записке</t>
  </si>
  <si>
    <t>(тыс. рублей)</t>
  </si>
  <si>
    <t>Общая сумма объекта налогообложения, принимаемая для расчета поступлений налога на доходы физических лиц</t>
  </si>
  <si>
    <t>Общая сумма налоговых вычетов, предоставляемых физическим лицам</t>
  </si>
  <si>
    <t>Налог на доходы физических лиц, в том числе:</t>
  </si>
  <si>
    <t>Налог с общей суммы налоговых вычетов, предоставляемых физическим лицам</t>
  </si>
  <si>
    <t>Общая сумма налоговой базы</t>
  </si>
  <si>
    <t>Наименование показателя</t>
  </si>
  <si>
    <t>Расчет</t>
  </si>
  <si>
    <t>1</t>
  </si>
  <si>
    <t>2</t>
  </si>
  <si>
    <t>3</t>
  </si>
  <si>
    <t>4</t>
  </si>
  <si>
    <t>5</t>
  </si>
  <si>
    <t>С других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</si>
  <si>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Прогноз</t>
  </si>
  <si>
    <t>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патента, в отношении которых исчисление и уплата налога осуществляются в соответствии со статьей 227.1 Налогового кодекса Российской Федерации</t>
  </si>
  <si>
    <t>Налоговая ставка, %</t>
  </si>
  <si>
    <t>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отношении которых исчисление и уплата налога осуществляются в соответствии со статьей 227 Налогового кодекса Российской Федерации</t>
  </si>
  <si>
    <t>Налог на другие доходы,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</si>
  <si>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отношении которых исчисление и уплата налога осуществляются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</si>
  <si>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</si>
  <si>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доходы, получаемые в виде фонда заработной платы работников списочного и несписочного состава организаций,  внешних совместителей по полному кругу организаций</t>
  </si>
  <si>
    <t>С доходов, источником которых является налоговый агент, за исключением доходов, в отношении которых исчисление 
и уплата налога осуществляются в соответствии со статьями 227, 227.1 и 228 Налогового кодекса Российской Федерации</t>
  </si>
  <si>
    <t>С доходов,  полученных физическими лицами, в отношении которых исчисление и уплата налога осуществляются 
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</si>
  <si>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
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</si>
  <si>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
на основании патента в соответствии  со статьей 227.1 Налогового кодекса Российской Федерации</t>
  </si>
  <si>
    <t>1.1</t>
  </si>
  <si>
    <t>1.2</t>
  </si>
  <si>
    <t>1.3</t>
  </si>
  <si>
    <t>1.4</t>
  </si>
  <si>
    <t>1.1.1</t>
  </si>
  <si>
    <t>1.1.2</t>
  </si>
  <si>
    <t>3.1</t>
  </si>
  <si>
    <t>3.2</t>
  </si>
  <si>
    <t>3.3</t>
  </si>
  <si>
    <t>3.4</t>
  </si>
  <si>
    <t>3.1.1</t>
  </si>
  <si>
    <t>3.1.2</t>
  </si>
  <si>
    <t>3.1.3</t>
  </si>
  <si>
    <t>3.1.4</t>
  </si>
  <si>
    <t>3.1.5</t>
  </si>
  <si>
    <t>3.1.6</t>
  </si>
  <si>
    <t>3.1.7</t>
  </si>
  <si>
    <t>3.2.1</t>
  </si>
  <si>
    <t>3.2.2</t>
  </si>
  <si>
    <t>3.2.3</t>
  </si>
  <si>
    <t>3.3.1</t>
  </si>
  <si>
    <t>3.3.2</t>
  </si>
  <si>
    <t>3.3.3</t>
  </si>
  <si>
    <t>3.4.1</t>
  </si>
  <si>
    <t>3.4.2</t>
  </si>
  <si>
    <t>1.1.1+1.1.2</t>
  </si>
  <si>
    <t>3.1+3.2+3.3+3.4</t>
  </si>
  <si>
    <t>3.1.3+3.1.4+3.1.5-3.1.6</t>
  </si>
  <si>
    <t>1-2</t>
  </si>
  <si>
    <t>1.1.1×3.1.1</t>
  </si>
  <si>
    <t>1.1.2×3.1.2</t>
  </si>
  <si>
    <t>2×3.1.1</t>
  </si>
  <si>
    <t>1.2×3.2.1+3.2.2</t>
  </si>
  <si>
    <t>1.3×3.3.1+3.3.2</t>
  </si>
  <si>
    <t>1.4×3.4.1</t>
  </si>
  <si>
    <t>№ 
п/п</t>
  </si>
  <si>
    <t xml:space="preserve">Сумма налога в районный бюджет </t>
  </si>
  <si>
    <t>Норматив зачисления в районный бюджет, %</t>
  </si>
  <si>
    <t>1.5</t>
  </si>
  <si>
    <t>3.5</t>
  </si>
  <si>
    <t>3.5.1</t>
  </si>
  <si>
    <t>3.5.2</t>
  </si>
  <si>
    <t>Поступления в погашение недоимки по налогу</t>
  </si>
  <si>
    <t>3.5.3</t>
  </si>
  <si>
    <t>Норматив зачисления в окружной бюджет, %</t>
  </si>
  <si>
    <t>1.5×3.5.1+3.5.2</t>
  </si>
  <si>
    <t>1.1+1.2+1.3+1.4+1.5</t>
  </si>
  <si>
    <t>3.1×3.1.7+3.2×3.2.3
+3.3×3.3.3+3.4×3.4.2+3.5×3.5.3</t>
  </si>
  <si>
    <t>Приложение № 4</t>
  </si>
  <si>
    <t>Расчет суммы налога на доходы физических лиц на 2024-2026 годы</t>
  </si>
  <si>
    <t xml:space="preserve">Средняя ставка налога на доходы физических лиц по другим доходам, источником которых является налоговый агент, 
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(приложение 5 к Пояснительной записке), % </t>
  </si>
  <si>
    <t>С фонда заработной платы работников списочного и несписочного состава организаций, внешних совместителей (  с прогноза СЭР)
по полному кругу организаций</t>
  </si>
  <si>
    <t>Поступления в погашение недоимки по налогу (35% на 2024-2025 гг, 30% на 2026г. от ее величины на 01.09.2023г.)</t>
  </si>
  <si>
    <t>Поступления в погашение недоимки по налогу (20% от ее величины на 01.09.2023г.)</t>
  </si>
  <si>
    <t>Налог на доходы физических лиц в отношении доходов от долевого участия в организации, полученных в виде дивидендов (в части суммы налога,не превышающей 650000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</si>
  <si>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налога,не превышающей 650000 рублей) прогноз налоговая сентябрь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</si>
</sst>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.0_р_._-;\-* #,##0.0_р_._-;_-* &quot;-&quot;?_р_._-;_-@_-"/>
    <numFmt numFmtId="175" formatCode="#,##0.000"/>
    <numFmt numFmtId="176" formatCode="#,##0.0000"/>
    <numFmt numFmtId="177" formatCode="#,##0.00000"/>
    <numFmt numFmtId="178" formatCode="#,##0.000000"/>
    <numFmt numFmtId="179" formatCode="0.000"/>
    <numFmt numFmtId="180" formatCode="0.0000"/>
    <numFmt numFmtId="181" formatCode="0.00000000"/>
    <numFmt numFmtId="182" formatCode="0.0000000"/>
    <numFmt numFmtId="183" formatCode="0.000000"/>
    <numFmt numFmtId="184" formatCode="0.00000"/>
    <numFmt numFmtId="185" formatCode="0.0"/>
  </numFmts>
  <fonts count="43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7030A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/>
    </xf>
    <xf numFmtId="0" fontId="2" fillId="0" borderId="10" xfId="54" applyFont="1" applyFill="1" applyBorder="1" applyAlignment="1">
      <alignment vertical="top" wrapText="1"/>
      <protection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72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172" fontId="2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/>
    </xf>
    <xf numFmtId="49" fontId="42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wrapText="1"/>
    </xf>
    <xf numFmtId="2" fontId="0" fillId="33" borderId="0" xfId="0" applyNumberFormat="1" applyFont="1" applyFill="1" applyAlignment="1">
      <alignment/>
    </xf>
    <xf numFmtId="0" fontId="42" fillId="33" borderId="10" xfId="0" applyFont="1" applyFill="1" applyBorder="1" applyAlignment="1">
      <alignment horizontal="center" vertical="top" wrapText="1"/>
    </xf>
    <xf numFmtId="2" fontId="2" fillId="34" borderId="10" xfId="0" applyNumberFormat="1" applyFont="1" applyFill="1" applyBorder="1" applyAlignment="1">
      <alignment vertical="top" wrapText="1"/>
    </xf>
    <xf numFmtId="2" fontId="2" fillId="33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view="pageBreakPreview" zoomScale="90" zoomScaleNormal="90" zoomScaleSheetLayoutView="90" workbookViewId="0" topLeftCell="A1">
      <pane xSplit="3" ySplit="8" topLeftCell="D2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38" sqref="B38"/>
    </sheetView>
  </sheetViews>
  <sheetFormatPr defaultColWidth="9.00390625" defaultRowHeight="12.75"/>
  <cols>
    <col min="1" max="1" width="6.875" style="16" customWidth="1"/>
    <col min="2" max="2" width="118.875" style="16" customWidth="1"/>
    <col min="3" max="3" width="25.625" style="16" customWidth="1"/>
    <col min="4" max="4" width="14.125" style="16" customWidth="1"/>
    <col min="5" max="5" width="14.625" style="16" customWidth="1"/>
    <col min="6" max="6" width="14.25390625" style="16" customWidth="1"/>
    <col min="7" max="7" width="13.25390625" style="16" bestFit="1" customWidth="1"/>
    <col min="8" max="16384" width="9.125" style="16" customWidth="1"/>
  </cols>
  <sheetData>
    <row r="1" spans="1:6" ht="15.75">
      <c r="A1" s="11"/>
      <c r="B1" s="11"/>
      <c r="C1" s="11"/>
      <c r="D1" s="11"/>
      <c r="E1" s="29" t="s">
        <v>75</v>
      </c>
      <c r="F1" s="29"/>
    </row>
    <row r="2" spans="1:6" ht="15.75">
      <c r="A2" s="11"/>
      <c r="B2" s="11"/>
      <c r="C2" s="11"/>
      <c r="D2" s="11"/>
      <c r="E2" s="11"/>
      <c r="F2" s="12" t="s">
        <v>0</v>
      </c>
    </row>
    <row r="3" spans="1:6" ht="15.75">
      <c r="A3" s="11"/>
      <c r="B3" s="11"/>
      <c r="C3" s="11"/>
      <c r="D3" s="11"/>
      <c r="E3" s="11"/>
      <c r="F3" s="11"/>
    </row>
    <row r="4" spans="1:6" ht="18.75">
      <c r="A4" s="30" t="s">
        <v>76</v>
      </c>
      <c r="B4" s="30"/>
      <c r="C4" s="30"/>
      <c r="D4" s="30"/>
      <c r="E4" s="30"/>
      <c r="F4" s="30"/>
    </row>
    <row r="5" spans="1:6" ht="18.75" customHeight="1">
      <c r="A5" s="11"/>
      <c r="B5" s="11"/>
      <c r="C5" s="11"/>
      <c r="D5" s="11"/>
      <c r="E5" s="11"/>
      <c r="F5" s="12" t="s">
        <v>1</v>
      </c>
    </row>
    <row r="6" spans="1:6" ht="18" customHeight="1">
      <c r="A6" s="31" t="s">
        <v>62</v>
      </c>
      <c r="B6" s="33" t="s">
        <v>7</v>
      </c>
      <c r="C6" s="35" t="s">
        <v>8</v>
      </c>
      <c r="D6" s="36" t="s">
        <v>15</v>
      </c>
      <c r="E6" s="37"/>
      <c r="F6" s="38"/>
    </row>
    <row r="7" spans="1:6" s="6" customFormat="1" ht="15.75" customHeight="1">
      <c r="A7" s="32"/>
      <c r="B7" s="34"/>
      <c r="C7" s="34"/>
      <c r="D7" s="13">
        <v>2024</v>
      </c>
      <c r="E7" s="13">
        <v>2025</v>
      </c>
      <c r="F7" s="13">
        <v>2026</v>
      </c>
    </row>
    <row r="8" spans="1:6" s="6" customFormat="1" ht="12.75">
      <c r="A8" s="20"/>
      <c r="B8" s="19">
        <v>1</v>
      </c>
      <c r="C8" s="21">
        <v>2</v>
      </c>
      <c r="D8" s="19">
        <v>3</v>
      </c>
      <c r="E8" s="19">
        <v>4</v>
      </c>
      <c r="F8" s="19">
        <v>5</v>
      </c>
    </row>
    <row r="9" spans="1:6" s="6" customFormat="1" ht="18" customHeight="1">
      <c r="A9" s="2" t="s">
        <v>9</v>
      </c>
      <c r="B9" s="3" t="s">
        <v>2</v>
      </c>
      <c r="C9" s="4" t="s">
        <v>73</v>
      </c>
      <c r="D9" s="22">
        <f>D10+D13+D14+D15+D16</f>
        <v>1025586.53</v>
      </c>
      <c r="E9" s="22">
        <f>E10+E13+E14+E15+E16</f>
        <v>1098466.8399999999</v>
      </c>
      <c r="F9" s="22">
        <f>F10+F13+F14+F15+F16</f>
        <v>1173891.5</v>
      </c>
    </row>
    <row r="10" spans="1:6" s="6" customFormat="1" ht="36" customHeight="1">
      <c r="A10" s="2" t="s">
        <v>27</v>
      </c>
      <c r="B10" s="3" t="s">
        <v>23</v>
      </c>
      <c r="C10" s="5" t="s">
        <v>52</v>
      </c>
      <c r="D10" s="22">
        <f>D11+D12</f>
        <v>946249.61</v>
      </c>
      <c r="E10" s="22">
        <f>E11+E12</f>
        <v>1016060.7</v>
      </c>
      <c r="F10" s="22">
        <f>F11+F12</f>
        <v>1087803.05</v>
      </c>
    </row>
    <row r="11" spans="1:6" s="6" customFormat="1" ht="34.5" customHeight="1">
      <c r="A11" s="2" t="s">
        <v>31</v>
      </c>
      <c r="B11" s="3" t="s">
        <v>78</v>
      </c>
      <c r="C11" s="8"/>
      <c r="D11" s="22">
        <v>940673.61</v>
      </c>
      <c r="E11" s="22">
        <v>1010261.7</v>
      </c>
      <c r="F11" s="22">
        <v>1081772.05</v>
      </c>
    </row>
    <row r="12" spans="1:6" s="6" customFormat="1" ht="33" customHeight="1">
      <c r="A12" s="2" t="s">
        <v>32</v>
      </c>
      <c r="B12" s="3" t="s">
        <v>14</v>
      </c>
      <c r="C12" s="4"/>
      <c r="D12" s="22">
        <v>5576</v>
      </c>
      <c r="E12" s="22">
        <v>5799</v>
      </c>
      <c r="F12" s="22">
        <v>6031</v>
      </c>
    </row>
    <row r="13" spans="1:6" s="6" customFormat="1" ht="66.75" customHeight="1">
      <c r="A13" s="2" t="s">
        <v>28</v>
      </c>
      <c r="B13" s="3" t="s">
        <v>18</v>
      </c>
      <c r="C13" s="4"/>
      <c r="D13" s="22">
        <v>0</v>
      </c>
      <c r="E13" s="22">
        <v>0</v>
      </c>
      <c r="F13" s="22">
        <v>0</v>
      </c>
    </row>
    <row r="14" spans="1:6" s="6" customFormat="1" ht="33.75" customHeight="1">
      <c r="A14" s="2" t="s">
        <v>29</v>
      </c>
      <c r="B14" s="3" t="s">
        <v>24</v>
      </c>
      <c r="C14" s="7"/>
      <c r="D14" s="22">
        <v>4118</v>
      </c>
      <c r="E14" s="22">
        <v>4317.6</v>
      </c>
      <c r="F14" s="22">
        <v>4530.3</v>
      </c>
    </row>
    <row r="15" spans="1:6" s="6" customFormat="1" ht="48.75" customHeight="1">
      <c r="A15" s="2" t="s">
        <v>30</v>
      </c>
      <c r="B15" s="3" t="s">
        <v>16</v>
      </c>
      <c r="C15" s="7"/>
      <c r="D15" s="22">
        <v>72142</v>
      </c>
      <c r="E15" s="22">
        <v>74627</v>
      </c>
      <c r="F15" s="22">
        <v>77712</v>
      </c>
    </row>
    <row r="16" spans="1:6" s="6" customFormat="1" ht="48" customHeight="1">
      <c r="A16" s="2" t="s">
        <v>65</v>
      </c>
      <c r="B16" s="3" t="s">
        <v>81</v>
      </c>
      <c r="C16" s="7"/>
      <c r="D16" s="22">
        <v>3076.92</v>
      </c>
      <c r="E16" s="22">
        <v>3461.54</v>
      </c>
      <c r="F16" s="22">
        <v>3846.15</v>
      </c>
    </row>
    <row r="17" spans="1:6" s="6" customFormat="1" ht="17.25" customHeight="1">
      <c r="A17" s="2" t="s">
        <v>10</v>
      </c>
      <c r="B17" s="3" t="s">
        <v>3</v>
      </c>
      <c r="C17" s="9"/>
      <c r="D17" s="22">
        <v>60082</v>
      </c>
      <c r="E17" s="22">
        <v>62485</v>
      </c>
      <c r="F17" s="22">
        <v>64984</v>
      </c>
    </row>
    <row r="18" spans="1:7" s="6" customFormat="1" ht="17.25" customHeight="1">
      <c r="A18" s="2" t="s">
        <v>11</v>
      </c>
      <c r="B18" s="3" t="s">
        <v>4</v>
      </c>
      <c r="C18" s="5" t="s">
        <v>53</v>
      </c>
      <c r="D18" s="22">
        <f>D19+D27+D31+D35</f>
        <v>125426.74609999999</v>
      </c>
      <c r="E18" s="22">
        <f>E19+E27+E31+E35</f>
        <v>134538.0822</v>
      </c>
      <c r="F18" s="22">
        <f>F19+F27+F31+F35</f>
        <v>143933.6763</v>
      </c>
      <c r="G18" s="10"/>
    </row>
    <row r="19" spans="1:7" s="6" customFormat="1" ht="49.5" customHeight="1">
      <c r="A19" s="2" t="s">
        <v>33</v>
      </c>
      <c r="B19" s="3" t="s">
        <v>25</v>
      </c>
      <c r="C19" s="5" t="s">
        <v>54</v>
      </c>
      <c r="D19" s="26">
        <f>D22+D23+D24-D25</f>
        <v>115421.9461</v>
      </c>
      <c r="E19" s="26">
        <f>E22+E23+E24-E25</f>
        <v>124184.28420000001</v>
      </c>
      <c r="F19" s="26">
        <f>F22+F23+F24-F25</f>
        <v>133151.17729999998</v>
      </c>
      <c r="G19" s="10"/>
    </row>
    <row r="20" spans="1:6" s="6" customFormat="1" ht="17.25" customHeight="1">
      <c r="A20" s="2" t="s">
        <v>37</v>
      </c>
      <c r="B20" s="3" t="s">
        <v>17</v>
      </c>
      <c r="C20" s="5"/>
      <c r="D20" s="22">
        <v>13</v>
      </c>
      <c r="E20" s="22">
        <v>13</v>
      </c>
      <c r="F20" s="22">
        <v>13</v>
      </c>
    </row>
    <row r="21" spans="1:6" s="6" customFormat="1" ht="50.25" customHeight="1">
      <c r="A21" s="2" t="s">
        <v>38</v>
      </c>
      <c r="B21" s="3" t="s">
        <v>77</v>
      </c>
      <c r="C21" s="4"/>
      <c r="D21" s="23">
        <v>12.68</v>
      </c>
      <c r="E21" s="23">
        <v>12.68</v>
      </c>
      <c r="F21" s="23">
        <v>12.68</v>
      </c>
    </row>
    <row r="22" spans="1:6" s="6" customFormat="1" ht="36" customHeight="1">
      <c r="A22" s="2" t="s">
        <v>39</v>
      </c>
      <c r="B22" s="3" t="s">
        <v>22</v>
      </c>
      <c r="C22" s="5" t="s">
        <v>56</v>
      </c>
      <c r="D22" s="22">
        <f>D11*D20/100</f>
        <v>122287.5693</v>
      </c>
      <c r="E22" s="22">
        <f>E11*E20/100</f>
        <v>131334.021</v>
      </c>
      <c r="F22" s="22">
        <f>F11*F20/100</f>
        <v>140630.3665</v>
      </c>
    </row>
    <row r="23" spans="1:6" s="6" customFormat="1" ht="17.25" customHeight="1">
      <c r="A23" s="2" t="s">
        <v>40</v>
      </c>
      <c r="B23" s="3" t="s">
        <v>79</v>
      </c>
      <c r="C23" s="25"/>
      <c r="D23" s="22">
        <v>238</v>
      </c>
      <c r="E23" s="22">
        <v>238</v>
      </c>
      <c r="F23" s="22">
        <v>204</v>
      </c>
    </row>
    <row r="24" spans="1:6" s="6" customFormat="1" ht="34.5" customHeight="1">
      <c r="A24" s="2" t="s">
        <v>41</v>
      </c>
      <c r="B24" s="3" t="s">
        <v>19</v>
      </c>
      <c r="C24" s="5" t="s">
        <v>57</v>
      </c>
      <c r="D24" s="22">
        <f>D12*D21/100</f>
        <v>707.0368</v>
      </c>
      <c r="E24" s="22">
        <f>E12*E21/100</f>
        <v>735.3131999999999</v>
      </c>
      <c r="F24" s="22">
        <f>F12*F21/100</f>
        <v>764.7308</v>
      </c>
    </row>
    <row r="25" spans="1:6" s="6" customFormat="1" ht="18" customHeight="1">
      <c r="A25" s="2" t="s">
        <v>42</v>
      </c>
      <c r="B25" s="3" t="s">
        <v>5</v>
      </c>
      <c r="C25" s="5" t="s">
        <v>58</v>
      </c>
      <c r="D25" s="22">
        <f>D17*D20/100</f>
        <v>7810.66</v>
      </c>
      <c r="E25" s="22">
        <f>E17*E20/100</f>
        <v>8123.05</v>
      </c>
      <c r="F25" s="22">
        <f>F17*F20/100</f>
        <v>8447.92</v>
      </c>
    </row>
    <row r="26" spans="1:6" s="6" customFormat="1" ht="18" customHeight="1">
      <c r="A26" s="2" t="s">
        <v>43</v>
      </c>
      <c r="B26" s="1" t="s">
        <v>64</v>
      </c>
      <c r="C26" s="5"/>
      <c r="D26" s="22">
        <v>30</v>
      </c>
      <c r="E26" s="22">
        <v>30</v>
      </c>
      <c r="F26" s="22">
        <v>30</v>
      </c>
    </row>
    <row r="27" spans="1:6" s="6" customFormat="1" ht="67.5" customHeight="1">
      <c r="A27" s="2" t="s">
        <v>34</v>
      </c>
      <c r="B27" s="3" t="s">
        <v>20</v>
      </c>
      <c r="C27" s="5" t="s">
        <v>59</v>
      </c>
      <c r="D27" s="22"/>
      <c r="E27" s="22"/>
      <c r="F27" s="22"/>
    </row>
    <row r="28" spans="1:6" s="6" customFormat="1" ht="18.75" customHeight="1">
      <c r="A28" s="2" t="s">
        <v>44</v>
      </c>
      <c r="B28" s="3" t="s">
        <v>17</v>
      </c>
      <c r="C28" s="5"/>
      <c r="D28" s="22">
        <v>13</v>
      </c>
      <c r="E28" s="22">
        <v>13</v>
      </c>
      <c r="F28" s="22">
        <v>13</v>
      </c>
    </row>
    <row r="29" spans="1:6" s="6" customFormat="1" ht="18" customHeight="1">
      <c r="A29" s="2" t="s">
        <v>45</v>
      </c>
      <c r="B29" s="3" t="s">
        <v>80</v>
      </c>
      <c r="C29" s="18"/>
      <c r="D29" s="22"/>
      <c r="E29" s="22"/>
      <c r="F29" s="22"/>
    </row>
    <row r="30" spans="1:6" s="6" customFormat="1" ht="18.75" customHeight="1">
      <c r="A30" s="2" t="s">
        <v>46</v>
      </c>
      <c r="B30" s="1" t="s">
        <v>71</v>
      </c>
      <c r="C30" s="5"/>
      <c r="D30" s="22">
        <v>30</v>
      </c>
      <c r="E30" s="22">
        <v>30</v>
      </c>
      <c r="F30" s="22">
        <v>30</v>
      </c>
    </row>
    <row r="31" spans="1:6" s="6" customFormat="1" ht="33.75" customHeight="1">
      <c r="A31" s="2" t="s">
        <v>35</v>
      </c>
      <c r="B31" s="3" t="s">
        <v>21</v>
      </c>
      <c r="C31" s="5" t="s">
        <v>60</v>
      </c>
      <c r="D31" s="26">
        <f>D14*D32/100+D33</f>
        <v>626.34</v>
      </c>
      <c r="E31" s="26">
        <f>E14*E32/100+E33</f>
        <v>652.288</v>
      </c>
      <c r="F31" s="26">
        <f>F14*F32/100+F33</f>
        <v>679.939</v>
      </c>
    </row>
    <row r="32" spans="1:6" s="6" customFormat="1" ht="18" customHeight="1">
      <c r="A32" s="2" t="s">
        <v>47</v>
      </c>
      <c r="B32" s="3" t="s">
        <v>17</v>
      </c>
      <c r="C32" s="17"/>
      <c r="D32" s="22">
        <v>13</v>
      </c>
      <c r="E32" s="22">
        <v>13</v>
      </c>
      <c r="F32" s="22">
        <v>13</v>
      </c>
    </row>
    <row r="33" spans="1:6" s="6" customFormat="1" ht="18.75" customHeight="1">
      <c r="A33" s="2" t="s">
        <v>48</v>
      </c>
      <c r="B33" s="3" t="s">
        <v>80</v>
      </c>
      <c r="C33" s="18"/>
      <c r="D33" s="22">
        <v>91</v>
      </c>
      <c r="E33" s="22">
        <v>91</v>
      </c>
      <c r="F33" s="22">
        <v>91</v>
      </c>
    </row>
    <row r="34" spans="1:6" s="6" customFormat="1" ht="18" customHeight="1">
      <c r="A34" s="2" t="s">
        <v>49</v>
      </c>
      <c r="B34" s="1" t="s">
        <v>71</v>
      </c>
      <c r="C34" s="5"/>
      <c r="D34" s="22">
        <v>30</v>
      </c>
      <c r="E34" s="22">
        <v>30</v>
      </c>
      <c r="F34" s="22">
        <v>30</v>
      </c>
    </row>
    <row r="35" spans="1:6" s="6" customFormat="1" ht="50.25" customHeight="1">
      <c r="A35" s="2" t="s">
        <v>36</v>
      </c>
      <c r="B35" s="3" t="s">
        <v>26</v>
      </c>
      <c r="C35" s="5" t="s">
        <v>61</v>
      </c>
      <c r="D35" s="26">
        <f>D15*D36/100</f>
        <v>9378.46</v>
      </c>
      <c r="E35" s="26">
        <f>E15*E36/100</f>
        <v>9701.51</v>
      </c>
      <c r="F35" s="26">
        <f>F15*F36/100</f>
        <v>10102.56</v>
      </c>
    </row>
    <row r="36" spans="1:7" s="6" customFormat="1" ht="18" customHeight="1">
      <c r="A36" s="2" t="s">
        <v>50</v>
      </c>
      <c r="B36" s="3" t="s">
        <v>17</v>
      </c>
      <c r="C36" s="5"/>
      <c r="D36" s="22">
        <v>13</v>
      </c>
      <c r="E36" s="22">
        <v>13</v>
      </c>
      <c r="F36" s="22">
        <v>13</v>
      </c>
      <c r="G36" s="10"/>
    </row>
    <row r="37" spans="1:6" s="6" customFormat="1" ht="18" customHeight="1">
      <c r="A37" s="2" t="s">
        <v>51</v>
      </c>
      <c r="B37" s="1" t="s">
        <v>71</v>
      </c>
      <c r="C37" s="5"/>
      <c r="D37" s="22">
        <v>15</v>
      </c>
      <c r="E37" s="22">
        <v>15</v>
      </c>
      <c r="F37" s="22">
        <v>15</v>
      </c>
    </row>
    <row r="38" spans="1:6" s="6" customFormat="1" ht="38.25" customHeight="1">
      <c r="A38" s="2" t="s">
        <v>66</v>
      </c>
      <c r="B38" s="1" t="s">
        <v>82</v>
      </c>
      <c r="C38" s="5" t="s">
        <v>72</v>
      </c>
      <c r="D38" s="26">
        <f>D16*D39/100+D40</f>
        <v>399.9996</v>
      </c>
      <c r="E38" s="26">
        <f>E16*E39/100+E40</f>
        <v>450.00019999999995</v>
      </c>
      <c r="F38" s="26">
        <f>F16*F39/100+F40</f>
        <v>499.99950000000007</v>
      </c>
    </row>
    <row r="39" spans="1:6" s="6" customFormat="1" ht="18" customHeight="1">
      <c r="A39" s="2" t="s">
        <v>67</v>
      </c>
      <c r="B39" s="1" t="s">
        <v>17</v>
      </c>
      <c r="C39" s="5"/>
      <c r="D39" s="22">
        <v>13</v>
      </c>
      <c r="E39" s="22">
        <v>13</v>
      </c>
      <c r="F39" s="22">
        <v>13</v>
      </c>
    </row>
    <row r="40" spans="1:6" s="6" customFormat="1" ht="18" customHeight="1">
      <c r="A40" s="2" t="s">
        <v>68</v>
      </c>
      <c r="B40" s="1" t="s">
        <v>69</v>
      </c>
      <c r="C40" s="5"/>
      <c r="D40" s="22">
        <v>0</v>
      </c>
      <c r="E40" s="22">
        <v>0</v>
      </c>
      <c r="F40" s="22">
        <v>0</v>
      </c>
    </row>
    <row r="41" spans="1:6" s="6" customFormat="1" ht="18" customHeight="1">
      <c r="A41" s="2" t="s">
        <v>70</v>
      </c>
      <c r="B41" s="1" t="s">
        <v>71</v>
      </c>
      <c r="C41" s="5"/>
      <c r="D41" s="22">
        <v>30</v>
      </c>
      <c r="E41" s="22">
        <v>30</v>
      </c>
      <c r="F41" s="22">
        <v>30</v>
      </c>
    </row>
    <row r="42" spans="1:6" s="6" customFormat="1" ht="18" customHeight="1">
      <c r="A42" s="2" t="s">
        <v>12</v>
      </c>
      <c r="B42" s="3" t="s">
        <v>6</v>
      </c>
      <c r="C42" s="5" t="s">
        <v>55</v>
      </c>
      <c r="D42" s="22">
        <f>D9-D17</f>
        <v>965504.53</v>
      </c>
      <c r="E42" s="22">
        <f>E9-E17</f>
        <v>1035981.8399999999</v>
      </c>
      <c r="F42" s="22">
        <f>F9-F17</f>
        <v>1108907.5</v>
      </c>
    </row>
    <row r="43" spans="1:6" s="6" customFormat="1" ht="47.25">
      <c r="A43" s="2" t="s">
        <v>13</v>
      </c>
      <c r="B43" s="1" t="s">
        <v>63</v>
      </c>
      <c r="C43" s="4" t="s">
        <v>74</v>
      </c>
      <c r="D43" s="22">
        <v>36341.25</v>
      </c>
      <c r="E43" s="22">
        <v>39041.2</v>
      </c>
      <c r="F43" s="22">
        <v>41814.71</v>
      </c>
    </row>
    <row r="44" spans="4:6" s="6" customFormat="1" ht="15.75">
      <c r="D44" s="27"/>
      <c r="E44" s="24"/>
      <c r="F44" s="24"/>
    </row>
    <row r="45" s="6" customFormat="1" ht="12.75">
      <c r="D45" s="24"/>
    </row>
    <row r="46" spans="5:6" s="6" customFormat="1" ht="15.75">
      <c r="E46" s="14"/>
      <c r="F46" s="14"/>
    </row>
    <row r="47" spans="2:6" s="6" customFormat="1" ht="18.75" customHeight="1">
      <c r="B47" s="11"/>
      <c r="C47" s="11"/>
      <c r="D47" s="11"/>
      <c r="E47" s="14"/>
      <c r="F47" s="14"/>
    </row>
    <row r="48" spans="1:6" ht="15.75">
      <c r="A48" s="28"/>
      <c r="B48" s="28"/>
      <c r="D48" s="14"/>
      <c r="E48" s="14"/>
      <c r="F48" s="14"/>
    </row>
    <row r="49" spans="4:6" ht="15.75">
      <c r="D49" s="14"/>
      <c r="E49" s="14"/>
      <c r="F49" s="14"/>
    </row>
    <row r="50" spans="4:6" ht="15.75">
      <c r="D50" s="14"/>
      <c r="E50" s="14"/>
      <c r="F50" s="14"/>
    </row>
    <row r="51" spans="4:6" ht="15.75">
      <c r="D51" s="14"/>
      <c r="E51" s="14"/>
      <c r="F51" s="14"/>
    </row>
    <row r="52" spans="4:6" ht="15.75">
      <c r="D52" s="14"/>
      <c r="E52" s="14"/>
      <c r="F52" s="14"/>
    </row>
    <row r="53" spans="4:6" ht="15.75">
      <c r="D53" s="14"/>
      <c r="E53" s="15"/>
      <c r="F53" s="15"/>
    </row>
    <row r="54" ht="12.75">
      <c r="D54" s="15"/>
    </row>
  </sheetData>
  <sheetProtection/>
  <mergeCells count="7">
    <mergeCell ref="A48:B48"/>
    <mergeCell ref="E1:F1"/>
    <mergeCell ref="A4:F4"/>
    <mergeCell ref="A6:A7"/>
    <mergeCell ref="B6:B7"/>
    <mergeCell ref="C6:C7"/>
    <mergeCell ref="D6:F6"/>
  </mergeCells>
  <printOptions/>
  <pageMargins left="0.7874015748031497" right="0.3937007874015748" top="0.7874015748031497" bottom="0.7874015748031497" header="0.5118110236220472" footer="0.5118110236220472"/>
  <pageSetup firstPageNumber="1777" useFirstPageNumber="1" fitToHeight="2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Сидоркина Тамара Павловна</dc:creator>
  <cp:keywords/>
  <dc:description/>
  <cp:lastModifiedBy>Spec</cp:lastModifiedBy>
  <cp:lastPrinted>2023-10-11T06:37:49Z</cp:lastPrinted>
  <dcterms:created xsi:type="dcterms:W3CDTF">2010-09-24T05:04:51Z</dcterms:created>
  <dcterms:modified xsi:type="dcterms:W3CDTF">2023-10-11T06:38:20Z</dcterms:modified>
  <cp:category/>
  <cp:version/>
  <cp:contentType/>
  <cp:contentStatus/>
</cp:coreProperties>
</file>